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<sst xmlns="http://schemas.openxmlformats.org/spreadsheetml/2006/main" count="331" uniqueCount="114">
  <si>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</si>
  <si>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</si>
  <si>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</si>
  <si>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</si>
  <si>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</si>
  <si>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</si>
  <si>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</si>
  <si>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</si>
  <si>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</si>
  <si>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</si>
  <si>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</si>
  <si>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</si>
  <si>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</si>
  <si>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</si>
  <si>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</si>
  <si>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</si>
  <si>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</si>
  <si>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</si>
  <si>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</si>
  <si>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</si>
  <si>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</si>
  <si>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</si>
  <si>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</si>
  <si>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</si>
  <si>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</si>
  <si>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</si>
  <si>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</si>
  <si>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</si>
  <si>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</si>
  <si>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</si>
  <si>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</si>
  <si>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</si>
  <si>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</si>
  <si>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</si>
  <si>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</si>
  <si>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</si>
  <si>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</si>
  <si>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</si>
  <si>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</si>
  <si>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</si>
  <si>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</si>
  <si>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</si>
  <si>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</si>
  <si>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</si>
  <si>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</si>
  <si>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</si>
  <si>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</si>
  <si>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</si>
  <si>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</si>
  <si>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</si>
  <si>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</si>
  <si>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</si>
  <si>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</si>
  <si>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</si>
  <si>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</si>
  <si>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</si>
  <si>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</si>
  <si>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</si>
  <si>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</si>
  <si>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</si>
  <si>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</si>
  <si>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</si>
  <si>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</si>
  <si>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</si>
  <si>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</si>
  <si>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</si>
  <si>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</si>
  <si>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</si>
  <si>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</si>
  <si>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</si>
  <si>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</si>
  <si>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</si>
  <si>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</si>
  <si>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</si>
  <si>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</si>
  <si>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</si>
  <si>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</si>
  <si>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</si>
  <si>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</si>
  <si>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</si>
  <si>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</si>
  <si>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</si>
  <si>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</si>
  <si>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</si>
  <si>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</si>
  <si>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</si>
  <si>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</si>
  <si>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</si>
  <si>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</si>
  <si>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</si>
  <si>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</si>
  <si>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</si>
  <si>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</si>
  <si>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</si>
  <si>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</si>
  <si>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</si>
  <si>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</si>
  <si>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</si>
  <si>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</si>
  <si>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</si>
  <si>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</si>
  <si>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</si>
  <si>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</si>
  <si>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</si>
  <si>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</si>
  <si>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</si>
  <si>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</si>
  <si>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план на січень-вересень  2015р.</t>
  </si>
  <si>
    <t>Аналіз планових показників надходжень до загального фонду міського бюджету  2015 рік</t>
  </si>
  <si>
    <t xml:space="preserve">станом на 23.09.2015 р. </t>
  </si>
  <si>
    <r>
      <t xml:space="preserve">станом на 23.09.2015р.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</si>
  <si>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23.09.2015р.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</si>
  <si>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23.09.2015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</si>
  <si>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23.09.2015р.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</si>
</sst>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0" fontId="26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7" fillId="0" borderId="42" xfId="0" applyNumberFormat="1" applyFont="1" applyBorder="1" applyAlignment="1">
      <alignment horizontal="center"/>
    </xf>
    <xf numFmtId="185" fontId="7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185" fontId="12" fillId="0" borderId="45" xfId="0" applyNumberFormat="1" applyFont="1" applyBorder="1" applyAlignment="1">
      <alignment horizontal="center"/>
    </xf>
    <xf numFmtId="185" fontId="12" fillId="0" borderId="46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053359"/>
        <c:axId val="54480232"/>
      </c:lineChart>
      <c:catAx>
        <c:axId val="60533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80232"/>
        <c:crosses val="autoZero"/>
        <c:auto val="0"/>
        <c:lblOffset val="100"/>
        <c:tickLblSkip val="1"/>
        <c:noMultiLvlLbl val="0"/>
      </c:catAx>
      <c:valAx>
        <c:axId val="5448023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5335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23.09.2015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48284409"/>
        <c:axId val="31906498"/>
      </c:bar3DChart>
      <c:catAx>
        <c:axId val="48284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1906498"/>
        <c:crosses val="autoZero"/>
        <c:auto val="1"/>
        <c:lblOffset val="100"/>
        <c:tickLblSkip val="1"/>
        <c:noMultiLvlLbl val="0"/>
      </c:catAx>
      <c:valAx>
        <c:axId val="31906498"/>
        <c:scaling>
          <c:orientation val="minMax"/>
          <c:max val="2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84409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8723027"/>
        <c:axId val="34289516"/>
      </c:bar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23027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74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0170189"/>
        <c:axId val="25987382"/>
      </c:barChart>
      <c:catAx>
        <c:axId val="4017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87382"/>
        <c:crosses val="autoZero"/>
        <c:auto val="1"/>
        <c:lblOffset val="100"/>
        <c:tickLblSkip val="1"/>
        <c:noMultiLvlLbl val="0"/>
      </c:catAx>
      <c:valAx>
        <c:axId val="25987382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70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січень-вересень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32559847"/>
        <c:axId val="24603168"/>
      </c:bar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03168"/>
        <c:crossesAt val="0"/>
        <c:auto val="1"/>
        <c:lblOffset val="100"/>
        <c:tickLblSkip val="1"/>
        <c:noMultiLvlLbl val="0"/>
      </c:catAx>
      <c:valAx>
        <c:axId val="24603168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9847"/>
        <c:crossesAt val="1"/>
        <c:crossBetween val="between"/>
        <c:dispUnits/>
        <c:majorUnit val="10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560041"/>
        <c:axId val="50822642"/>
      </c:lineChart>
      <c:catAx>
        <c:axId val="2056004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22642"/>
        <c:crosses val="autoZero"/>
        <c:auto val="0"/>
        <c:lblOffset val="100"/>
        <c:tickLblSkip val="1"/>
        <c:noMultiLvlLbl val="0"/>
      </c:catAx>
      <c:valAx>
        <c:axId val="50822642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6004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4750595"/>
        <c:axId val="22993308"/>
      </c:lineChart>
      <c:catAx>
        <c:axId val="54750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993308"/>
        <c:crosses val="autoZero"/>
        <c:auto val="0"/>
        <c:lblOffset val="100"/>
        <c:tickLblSkip val="1"/>
        <c:noMultiLvlLbl val="0"/>
      </c:catAx>
      <c:valAx>
        <c:axId val="22993308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75059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613181"/>
        <c:axId val="50518630"/>
      </c:lineChart>
      <c:catAx>
        <c:axId val="56131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18630"/>
        <c:crosses val="autoZero"/>
        <c:auto val="0"/>
        <c:lblOffset val="100"/>
        <c:tickLblSkip val="1"/>
        <c:noMultiLvlLbl val="0"/>
      </c:catAx>
      <c:valAx>
        <c:axId val="5051863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1318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52014487"/>
        <c:axId val="65477200"/>
      </c:lineChart>
      <c:catAx>
        <c:axId val="520144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477200"/>
        <c:crosses val="autoZero"/>
        <c:auto val="0"/>
        <c:lblOffset val="100"/>
        <c:tickLblSkip val="1"/>
        <c:noMultiLvlLbl val="0"/>
      </c:catAx>
      <c:valAx>
        <c:axId val="65477200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0144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423889"/>
        <c:axId val="2052954"/>
      </c:lineChart>
      <c:catAx>
        <c:axId val="524238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2954"/>
        <c:crosses val="autoZero"/>
        <c:auto val="0"/>
        <c:lblOffset val="100"/>
        <c:tickLblSkip val="1"/>
        <c:noMultiLvlLbl val="0"/>
      </c:catAx>
      <c:valAx>
        <c:axId val="2052954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4238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8476587"/>
        <c:axId val="32071556"/>
      </c:lineChart>
      <c:catAx>
        <c:axId val="1847658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71556"/>
        <c:crosses val="autoZero"/>
        <c:auto val="0"/>
        <c:lblOffset val="100"/>
        <c:tickLblSkip val="1"/>
        <c:noMultiLvlLbl val="0"/>
      </c:catAx>
      <c:valAx>
        <c:axId val="32071556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7658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208549"/>
        <c:axId val="47659214"/>
      </c:lineChart>
      <c:catAx>
        <c:axId val="2020854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59214"/>
        <c:crosses val="autoZero"/>
        <c:auto val="0"/>
        <c:lblOffset val="100"/>
        <c:tickLblSkip val="1"/>
        <c:noMultiLvlLbl val="0"/>
      </c:catAx>
      <c:valAx>
        <c:axId val="47659214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208549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5"/>
          <c:w val="0.98175"/>
          <c:h val="0.87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вересень!$L$4:$L$19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91096"/>
        <c:crosses val="autoZero"/>
        <c:auto val="0"/>
        <c:lblOffset val="100"/>
        <c:tickLblSkip val="1"/>
        <c:noMultiLvlLbl val="0"/>
      </c:catAx>
      <c:valAx>
        <c:axId val="3519109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7974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167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січень-вересень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23.09.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485 421,9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485 508,0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-17 864,6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вересень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52 238,4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+ 100,0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75322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7532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76275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2162.07</v>
          </cell>
        </row>
      </sheetData>
      <sheetData sheetId="2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3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4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5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7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9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надх"/>
      <sheetName val="залишки  (2)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рес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  <sheetName val="Фонтан Сіті"/>
    </sheetNames>
    <sheetDataSet>
      <sheetData sheetId="16">
        <row r="6">
          <cell r="K6">
            <v>170432826.62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51</v>
      </c>
      <c r="O1" s="123"/>
      <c r="P1" s="123"/>
      <c r="Q1" s="123"/>
      <c r="R1" s="123"/>
      <c r="S1" s="124"/>
    </row>
    <row r="2" spans="1:19" ht="16.5" thickBot="1">
      <c r="A2" s="125" t="s">
        <v>56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  <c r="M2" s="1"/>
      <c r="N2" s="128" t="s">
        <v>52</v>
      </c>
      <c r="O2" s="129"/>
      <c r="P2" s="129"/>
      <c r="Q2" s="129"/>
      <c r="R2" s="129"/>
      <c r="S2" s="130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5" t="s">
        <v>37</v>
      </c>
      <c r="O27" s="115"/>
      <c r="P27" s="115"/>
      <c r="Q27" s="115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7" t="s">
        <v>31</v>
      </c>
      <c r="O28" s="117"/>
      <c r="P28" s="117"/>
      <c r="Q28" s="117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08">
        <v>42036</v>
      </c>
      <c r="O29" s="118">
        <f>'[1]січень '!$D$142</f>
        <v>132375.63</v>
      </c>
      <c r="P29" s="118"/>
      <c r="Q29" s="118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09"/>
      <c r="O30" s="118"/>
      <c r="P30" s="118"/>
      <c r="Q30" s="118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0" t="s">
        <v>46</v>
      </c>
      <c r="P32" s="11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07" t="s">
        <v>47</v>
      </c>
      <c r="P33" s="10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2" t="s">
        <v>49</v>
      </c>
      <c r="P34" s="113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5" t="s">
        <v>32</v>
      </c>
      <c r="O37" s="115"/>
      <c r="P37" s="115"/>
      <c r="Q37" s="115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16" t="s">
        <v>33</v>
      </c>
      <c r="O38" s="116"/>
      <c r="P38" s="116"/>
      <c r="Q38" s="11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08">
        <v>42036</v>
      </c>
      <c r="O39" s="114">
        <v>0</v>
      </c>
      <c r="P39" s="114"/>
      <c r="Q39" s="114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09"/>
      <c r="O40" s="114"/>
      <c r="P40" s="114"/>
      <c r="Q40" s="114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3" t="s">
        <v>111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44"/>
      <c r="M27" s="144"/>
      <c r="N27" s="144"/>
    </row>
    <row r="28" spans="1:16" ht="78.75" customHeight="1">
      <c r="A28" s="157" t="s">
        <v>36</v>
      </c>
      <c r="B28" s="145" t="s">
        <v>62</v>
      </c>
      <c r="C28" s="145"/>
      <c r="D28" s="149" t="s">
        <v>63</v>
      </c>
      <c r="E28" s="159"/>
      <c r="F28" s="160" t="s">
        <v>64</v>
      </c>
      <c r="G28" s="148"/>
      <c r="H28" s="155"/>
      <c r="I28" s="149"/>
      <c r="J28" s="155"/>
      <c r="K28" s="148"/>
      <c r="L28" s="152" t="s">
        <v>40</v>
      </c>
      <c r="M28" s="153"/>
      <c r="N28" s="154"/>
      <c r="O28" s="146" t="s">
        <v>112</v>
      </c>
      <c r="P28" s="147"/>
    </row>
    <row r="29" spans="1:16" ht="45">
      <c r="A29" s="158"/>
      <c r="B29" s="71" t="s">
        <v>107</v>
      </c>
      <c r="C29" s="27" t="s">
        <v>25</v>
      </c>
      <c r="D29" s="71" t="str">
        <f>B29</f>
        <v>план на січень-вересень  2015р.</v>
      </c>
      <c r="E29" s="27" t="str">
        <f>C29</f>
        <v>факт</v>
      </c>
      <c r="F29" s="70" t="str">
        <f>B29</f>
        <v>план на січень-вересень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січень-вересень  2015р.</v>
      </c>
      <c r="M29" s="27" t="s">
        <v>25</v>
      </c>
      <c r="N29" s="67" t="s">
        <v>26</v>
      </c>
      <c r="O29" s="148"/>
      <c r="P29" s="149"/>
    </row>
    <row r="30" spans="1:16" ht="23.25" customHeight="1" thickBot="1">
      <c r="A30" s="65">
        <f>вересень!Q41</f>
        <v>170432.82662</v>
      </c>
      <c r="B30" s="72">
        <v>5462.16</v>
      </c>
      <c r="C30" s="72">
        <v>3950.42</v>
      </c>
      <c r="D30" s="72">
        <v>1600</v>
      </c>
      <c r="E30" s="72">
        <v>593.07</v>
      </c>
      <c r="F30" s="72">
        <v>1184.8</v>
      </c>
      <c r="G30" s="72">
        <v>1859.08</v>
      </c>
      <c r="H30" s="72"/>
      <c r="I30" s="72"/>
      <c r="J30" s="72"/>
      <c r="K30" s="72"/>
      <c r="L30" s="92">
        <v>8246.96</v>
      </c>
      <c r="M30" s="73">
        <v>6402.57</v>
      </c>
      <c r="N30" s="74">
        <v>-1844.39</v>
      </c>
      <c r="O30" s="150">
        <f>вересень!Q31</f>
        <v>1851.98359</v>
      </c>
      <c r="P30" s="151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45"/>
      <c r="P31" s="145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248614.55</v>
      </c>
      <c r="C47" s="39">
        <v>254948.34</v>
      </c>
      <c r="F47" s="1" t="s">
        <v>24</v>
      </c>
      <c r="G47" s="8"/>
      <c r="H47" s="156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75319</v>
      </c>
      <c r="C48" s="17">
        <v>70389.76</v>
      </c>
      <c r="G48" s="8"/>
      <c r="H48" s="156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67536.5</v>
      </c>
      <c r="C49" s="16">
        <v>70933.96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5752.4</v>
      </c>
      <c r="C50" s="16">
        <v>5578.51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50722.75</v>
      </c>
      <c r="C51" s="16">
        <v>44886.51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5220</v>
      </c>
      <c r="C52" s="16">
        <v>6785.06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2200</v>
      </c>
      <c r="C53" s="16">
        <v>2049.2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30056.7</v>
      </c>
      <c r="C54" s="16">
        <v>29936.62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485421.9</v>
      </c>
      <c r="C55" s="11">
        <v>485507.96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108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113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-9851.7</v>
      </c>
      <c r="M7" s="23">
        <f t="shared" si="0"/>
        <v>-13596.06556</v>
      </c>
      <c r="N7" s="56">
        <f>SUM(B8:M14)</f>
        <v>77932.47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 t="s">
        <v>60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72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57508.281559999996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59027.4</v>
      </c>
      <c r="H15" s="54">
        <f t="shared" si="2"/>
        <v>47631.7</v>
      </c>
      <c r="I15" s="54">
        <f t="shared" si="2"/>
        <v>97825.1</v>
      </c>
      <c r="J15" s="54">
        <f t="shared" si="2"/>
        <v>52238.399999999994</v>
      </c>
      <c r="K15" s="54">
        <f t="shared" si="2"/>
        <v>50675.437</v>
      </c>
      <c r="L15" s="54">
        <f t="shared" si="2"/>
        <v>38814.600000000006</v>
      </c>
      <c r="M15" s="54">
        <f t="shared" si="2"/>
        <v>33043.134439999994</v>
      </c>
      <c r="N15" s="57">
        <f t="shared" si="1"/>
        <v>607955.0700000001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55</v>
      </c>
      <c r="Q1" s="123"/>
      <c r="R1" s="123"/>
      <c r="S1" s="123"/>
      <c r="T1" s="123"/>
      <c r="U1" s="124"/>
    </row>
    <row r="2" spans="1:21" ht="16.5" thickBot="1">
      <c r="A2" s="125" t="s">
        <v>68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65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5">
        <v>0</v>
      </c>
      <c r="T10" s="136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5">
        <v>0</v>
      </c>
      <c r="T12" s="136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5">
        <v>0</v>
      </c>
      <c r="T17" s="136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5">
        <v>500.9</v>
      </c>
      <c r="T18" s="136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5">
        <v>0</v>
      </c>
      <c r="T19" s="136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5">
        <v>0</v>
      </c>
      <c r="T20" s="136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1">
        <v>20883.79</v>
      </c>
      <c r="T23" s="132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3">
        <f>SUM(S4:S23)</f>
        <v>21384.690000000002</v>
      </c>
      <c r="T24" s="134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42064</v>
      </c>
      <c r="Q29" s="118">
        <f>'[1]лютий'!$D$109</f>
        <v>138305.95627000002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49</v>
      </c>
      <c r="R32" s="113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42064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66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69</v>
      </c>
      <c r="Q1" s="123"/>
      <c r="R1" s="123"/>
      <c r="S1" s="123"/>
      <c r="T1" s="123"/>
      <c r="U1" s="124"/>
    </row>
    <row r="2" spans="1:21" ht="16.5" thickBot="1">
      <c r="A2" s="125" t="s">
        <v>74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75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35">
        <v>0</v>
      </c>
      <c r="T5" s="136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35">
        <v>0</v>
      </c>
      <c r="T7" s="136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35">
        <v>0</v>
      </c>
      <c r="T10" s="136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35">
        <v>0</v>
      </c>
      <c r="T12" s="136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35">
        <v>0</v>
      </c>
      <c r="T13" s="136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35">
        <v>0</v>
      </c>
      <c r="T14" s="136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35">
        <v>0</v>
      </c>
      <c r="T18" s="136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35">
        <v>0</v>
      </c>
      <c r="T19" s="136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35">
        <v>0</v>
      </c>
      <c r="T21" s="136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35">
        <v>0</v>
      </c>
      <c r="T22" s="136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35">
        <v>0</v>
      </c>
      <c r="T23" s="136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1">
        <v>13804</v>
      </c>
      <c r="T24" s="132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3">
        <f>SUM(S4:S24)</f>
        <v>13804</v>
      </c>
      <c r="T25" s="134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42095</v>
      </c>
      <c r="Q30" s="118">
        <f>'[2]березень'!$D$109</f>
        <v>147433.23977000001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42095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79</v>
      </c>
      <c r="Q1" s="123"/>
      <c r="R1" s="123"/>
      <c r="S1" s="123"/>
      <c r="T1" s="123"/>
      <c r="U1" s="124"/>
    </row>
    <row r="2" spans="1:21" ht="16.5" thickBot="1">
      <c r="A2" s="125" t="s">
        <v>81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82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35">
        <v>0</v>
      </c>
      <c r="T9" s="136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35">
        <v>0</v>
      </c>
      <c r="T11" s="136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35">
        <v>0</v>
      </c>
      <c r="T12" s="136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35">
        <v>0</v>
      </c>
      <c r="T13" s="136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35">
        <v>0</v>
      </c>
      <c r="T17" s="136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35">
        <v>0</v>
      </c>
      <c r="T18" s="136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35">
        <v>0</v>
      </c>
      <c r="T22" s="136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35">
        <v>0</v>
      </c>
      <c r="T23" s="136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1">
        <v>7506813.9</v>
      </c>
      <c r="T24" s="132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3">
        <f>SUM(S4:S24)</f>
        <v>7506813.9</v>
      </c>
      <c r="T25" s="134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5" t="s">
        <v>37</v>
      </c>
      <c r="Q28" s="115"/>
      <c r="R28" s="115"/>
      <c r="S28" s="115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7" t="s">
        <v>31</v>
      </c>
      <c r="Q29" s="117"/>
      <c r="R29" s="117"/>
      <c r="S29" s="117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8">
        <v>42125</v>
      </c>
      <c r="Q30" s="118">
        <f>'[1]квітень'!$D$108</f>
        <v>154856.06924</v>
      </c>
      <c r="R30" s="118"/>
      <c r="S30" s="118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9"/>
      <c r="Q31" s="118"/>
      <c r="R31" s="118"/>
      <c r="S31" s="118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2" t="s">
        <v>70</v>
      </c>
      <c r="R33" s="113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07" t="s">
        <v>47</v>
      </c>
      <c r="R34" s="10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5" t="s">
        <v>32</v>
      </c>
      <c r="Q38" s="115"/>
      <c r="R38" s="115"/>
      <c r="S38" s="115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6" t="s">
        <v>33</v>
      </c>
      <c r="Q39" s="116"/>
      <c r="R39" s="116"/>
      <c r="S39" s="11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8">
        <v>42125</v>
      </c>
      <c r="Q40" s="114">
        <v>0</v>
      </c>
      <c r="R40" s="114"/>
      <c r="S40" s="114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9"/>
      <c r="Q41" s="114"/>
      <c r="R41" s="114"/>
      <c r="S41" s="114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85</v>
      </c>
      <c r="Q1" s="123"/>
      <c r="R1" s="123"/>
      <c r="S1" s="123"/>
      <c r="T1" s="123"/>
      <c r="U1" s="124"/>
    </row>
    <row r="2" spans="1:21" ht="16.5" thickBot="1">
      <c r="A2" s="125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88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39">
        <v>0</v>
      </c>
      <c r="T4" s="140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35">
        <v>0</v>
      </c>
      <c r="T5" s="136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35">
        <v>0</v>
      </c>
      <c r="T7" s="136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35">
        <v>0</v>
      </c>
      <c r="T11" s="136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35">
        <v>0</v>
      </c>
      <c r="T16" s="136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35">
        <v>0</v>
      </c>
      <c r="T17" s="136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35">
        <v>0</v>
      </c>
      <c r="T18" s="136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35">
        <v>0</v>
      </c>
      <c r="T20" s="136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35">
        <v>0</v>
      </c>
      <c r="T21" s="136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3">
        <f>SUM(S4:S21)</f>
        <v>0</v>
      </c>
      <c r="T22" s="134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15" t="s">
        <v>37</v>
      </c>
      <c r="Q25" s="115"/>
      <c r="R25" s="115"/>
      <c r="S25" s="115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17" t="s">
        <v>31</v>
      </c>
      <c r="Q26" s="117"/>
      <c r="R26" s="117"/>
      <c r="S26" s="117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08">
        <v>42156</v>
      </c>
      <c r="Q27" s="118">
        <f>'[1]травень'!$D$83</f>
        <v>153606.78</v>
      </c>
      <c r="R27" s="118"/>
      <c r="S27" s="118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09"/>
      <c r="Q28" s="118"/>
      <c r="R28" s="118"/>
      <c r="S28" s="118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2" t="s">
        <v>70</v>
      </c>
      <c r="R30" s="113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07" t="s">
        <v>47</v>
      </c>
      <c r="R31" s="10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15" t="s">
        <v>32</v>
      </c>
      <c r="Q35" s="115"/>
      <c r="R35" s="115"/>
      <c r="S35" s="115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16" t="s">
        <v>33</v>
      </c>
      <c r="Q36" s="116"/>
      <c r="R36" s="116"/>
      <c r="S36" s="116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08">
        <v>42156</v>
      </c>
      <c r="Q37" s="114">
        <v>0</v>
      </c>
      <c r="R37" s="114"/>
      <c r="S37" s="114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09"/>
      <c r="Q38" s="114"/>
      <c r="R38" s="114"/>
      <c r="S38" s="114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90</v>
      </c>
      <c r="Q1" s="123"/>
      <c r="R1" s="123"/>
      <c r="S1" s="123"/>
      <c r="T1" s="123"/>
      <c r="U1" s="124"/>
    </row>
    <row r="2" spans="1:21" ht="16.5" thickBot="1">
      <c r="A2" s="125" t="s">
        <v>92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39">
        <v>2189.4</v>
      </c>
      <c r="T4" s="140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35">
        <v>0</v>
      </c>
      <c r="T7" s="136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35">
        <v>0</v>
      </c>
      <c r="T18" s="136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35">
        <v>0</v>
      </c>
      <c r="T19" s="136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35">
        <v>0</v>
      </c>
      <c r="T22" s="136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35">
        <v>1247.6</v>
      </c>
      <c r="T23" s="136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3">
        <f>SUM(S4:S23)</f>
        <v>3437</v>
      </c>
      <c r="T24" s="134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42186</v>
      </c>
      <c r="Q29" s="118">
        <f>'[1]червень'!$D$83</f>
        <v>152943.93305000002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42186</v>
      </c>
      <c r="Q39" s="114">
        <v>0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96</v>
      </c>
      <c r="Q1" s="123"/>
      <c r="R1" s="123"/>
      <c r="S1" s="123"/>
      <c r="T1" s="123"/>
      <c r="U1" s="124"/>
    </row>
    <row r="2" spans="1:21" ht="16.5" thickBot="1">
      <c r="A2" s="125" t="s">
        <v>97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98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35">
        <v>0</v>
      </c>
      <c r="T5" s="136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35">
        <v>0</v>
      </c>
      <c r="T9" s="136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35">
        <v>0</v>
      </c>
      <c r="T10" s="136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35">
        <v>0</v>
      </c>
      <c r="T11" s="136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35">
        <v>0</v>
      </c>
      <c r="T15" s="136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35">
        <v>0</v>
      </c>
      <c r="T16" s="136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35">
        <v>0</v>
      </c>
      <c r="T18" s="136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35">
        <v>0</v>
      </c>
      <c r="T19" s="136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35">
        <v>0</v>
      </c>
      <c r="T20" s="136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35">
        <v>0</v>
      </c>
      <c r="T23" s="136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35">
        <v>0</v>
      </c>
      <c r="T24" s="136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35">
        <v>0</v>
      </c>
      <c r="T25" s="136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35">
        <v>18786615.38</v>
      </c>
      <c r="T26" s="136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3">
        <f>SUM(S4:S26)</f>
        <v>18786615.38</v>
      </c>
      <c r="T27" s="134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 t="s">
        <v>37</v>
      </c>
      <c r="Q30" s="115"/>
      <c r="R30" s="115"/>
      <c r="S30" s="115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7" t="s">
        <v>31</v>
      </c>
      <c r="Q31" s="117"/>
      <c r="R31" s="117"/>
      <c r="S31" s="117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8">
        <v>42217</v>
      </c>
      <c r="Q32" s="118">
        <f>'[1]липень'!$D$83</f>
        <v>24842.96012</v>
      </c>
      <c r="R32" s="118"/>
      <c r="S32" s="118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09"/>
      <c r="Q33" s="118"/>
      <c r="R33" s="118"/>
      <c r="S33" s="118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2" t="s">
        <v>70</v>
      </c>
      <c r="R35" s="113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07" t="s">
        <v>47</v>
      </c>
      <c r="R36" s="10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 t="s">
        <v>32</v>
      </c>
      <c r="Q40" s="115"/>
      <c r="R40" s="115"/>
      <c r="S40" s="115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 t="s">
        <v>33</v>
      </c>
      <c r="Q41" s="116"/>
      <c r="R41" s="116"/>
      <c r="S41" s="116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8">
        <v>42217</v>
      </c>
      <c r="Q42" s="114">
        <f>'[3]залишки  (2)'!$K$6</f>
        <v>170432826.62</v>
      </c>
      <c r="R42" s="114"/>
      <c r="S42" s="114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09"/>
      <c r="Q43" s="114"/>
      <c r="R43" s="114"/>
      <c r="S43" s="114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G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6" sqref="L16:L2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99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101</v>
      </c>
      <c r="Q1" s="123"/>
      <c r="R1" s="123"/>
      <c r="S1" s="123"/>
      <c r="T1" s="123"/>
      <c r="U1" s="124"/>
    </row>
    <row r="2" spans="1:21" ht="16.5" thickBot="1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103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39">
        <v>0</v>
      </c>
      <c r="T4" s="140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1">
        <v>0</v>
      </c>
      <c r="T6" s="142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35">
        <v>0</v>
      </c>
      <c r="T7" s="136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35">
        <v>13748.5</v>
      </c>
      <c r="T11" s="136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35">
        <v>0</v>
      </c>
      <c r="T13" s="136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35">
        <v>0</v>
      </c>
      <c r="T14" s="136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35">
        <v>1</v>
      </c>
      <c r="T17" s="136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35">
        <v>0</v>
      </c>
      <c r="T18" s="136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35">
        <v>0</v>
      </c>
      <c r="T19" s="136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35">
        <v>0</v>
      </c>
      <c r="T20" s="136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35">
        <v>0</v>
      </c>
      <c r="T21" s="136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35">
        <v>0</v>
      </c>
      <c r="T22" s="136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35">
        <v>0</v>
      </c>
      <c r="T23" s="136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3">
        <f>SUM(S4:S23)</f>
        <v>13749.5</v>
      </c>
      <c r="T24" s="134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5" t="s">
        <v>37</v>
      </c>
      <c r="Q27" s="115"/>
      <c r="R27" s="115"/>
      <c r="S27" s="115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31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08">
        <v>42248</v>
      </c>
      <c r="Q29" s="118">
        <f>'[1]серпень'!$D$83</f>
        <v>2162.07</v>
      </c>
      <c r="R29" s="118"/>
      <c r="S29" s="118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09"/>
      <c r="Q30" s="118"/>
      <c r="R30" s="118"/>
      <c r="S30" s="118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2" t="s">
        <v>70</v>
      </c>
      <c r="R32" s="113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07" t="s">
        <v>47</v>
      </c>
      <c r="R33" s="10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5" t="s">
        <v>32</v>
      </c>
      <c r="Q37" s="115"/>
      <c r="R37" s="115"/>
      <c r="S37" s="115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6" t="s">
        <v>33</v>
      </c>
      <c r="Q38" s="116"/>
      <c r="R38" s="116"/>
      <c r="S38" s="11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08">
        <v>42248</v>
      </c>
      <c r="Q39" s="114">
        <v>161932.82662</v>
      </c>
      <c r="R39" s="114"/>
      <c r="S39" s="114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09"/>
      <c r="Q40" s="114"/>
      <c r="R40" s="114"/>
      <c r="S40" s="114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48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9" t="s">
        <v>105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  <c r="O1" s="1"/>
      <c r="P1" s="122" t="s">
        <v>106</v>
      </c>
      <c r="Q1" s="123"/>
      <c r="R1" s="123"/>
      <c r="S1" s="123"/>
      <c r="T1" s="123"/>
      <c r="U1" s="124"/>
    </row>
    <row r="2" spans="1:21" ht="16.5" thickBot="1">
      <c r="A2" s="125" t="s">
        <v>109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7"/>
      <c r="O2" s="1"/>
      <c r="P2" s="128" t="s">
        <v>110</v>
      </c>
      <c r="Q2" s="129"/>
      <c r="R2" s="129"/>
      <c r="S2" s="129"/>
      <c r="T2" s="129"/>
      <c r="U2" s="130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37" t="s">
        <v>58</v>
      </c>
      <c r="T3" s="138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AVERAGE(L4:L19)</f>
        <v>2148.3643749999997</v>
      </c>
      <c r="P4" s="43">
        <v>24.1</v>
      </c>
      <c r="Q4" s="44">
        <v>0</v>
      </c>
      <c r="R4" s="45">
        <v>0</v>
      </c>
      <c r="S4" s="139">
        <v>0</v>
      </c>
      <c r="T4" s="140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2148.4</v>
      </c>
      <c r="P5" s="104">
        <v>0</v>
      </c>
      <c r="Q5" s="47">
        <v>0</v>
      </c>
      <c r="R5" s="53">
        <v>0</v>
      </c>
      <c r="S5" s="135">
        <v>0</v>
      </c>
      <c r="T5" s="136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0.94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13.179999999999987</v>
      </c>
      <c r="L6" s="41">
        <v>684</v>
      </c>
      <c r="M6" s="41">
        <v>1250</v>
      </c>
      <c r="N6" s="4">
        <f t="shared" si="1"/>
        <v>0.5472</v>
      </c>
      <c r="O6" s="2">
        <v>2148.4</v>
      </c>
      <c r="P6" s="105">
        <v>45.94</v>
      </c>
      <c r="Q6" s="50">
        <v>0</v>
      </c>
      <c r="R6" s="106">
        <v>0.24</v>
      </c>
      <c r="S6" s="141">
        <v>0</v>
      </c>
      <c r="T6" s="142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4.24</v>
      </c>
      <c r="D7" s="47">
        <v>7.84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97.14000000000024</v>
      </c>
      <c r="L7" s="41">
        <v>4209.5</v>
      </c>
      <c r="M7" s="41">
        <v>3500</v>
      </c>
      <c r="N7" s="4">
        <f t="shared" si="1"/>
        <v>1.2027142857142856</v>
      </c>
      <c r="O7" s="2">
        <v>2148.4</v>
      </c>
      <c r="P7" s="104">
        <v>0</v>
      </c>
      <c r="Q7" s="47">
        <v>0</v>
      </c>
      <c r="R7" s="53">
        <v>0</v>
      </c>
      <c r="S7" s="135">
        <v>10000</v>
      </c>
      <c r="T7" s="136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2148.4</v>
      </c>
      <c r="P8" s="104">
        <v>0</v>
      </c>
      <c r="Q8" s="47">
        <v>0</v>
      </c>
      <c r="R8" s="53">
        <v>0</v>
      </c>
      <c r="S8" s="135">
        <v>0</v>
      </c>
      <c r="T8" s="136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13.54</v>
      </c>
      <c r="I9" s="3">
        <v>0</v>
      </c>
      <c r="J9" s="3">
        <v>30.5</v>
      </c>
      <c r="K9" s="41">
        <f t="shared" si="0"/>
        <v>41.9800000000001</v>
      </c>
      <c r="L9" s="41">
        <v>2025.13</v>
      </c>
      <c r="M9" s="41">
        <v>1300</v>
      </c>
      <c r="N9" s="4">
        <f t="shared" si="1"/>
        <v>1.5577923076923077</v>
      </c>
      <c r="O9" s="2">
        <v>2148.4</v>
      </c>
      <c r="P9" s="104">
        <v>0</v>
      </c>
      <c r="Q9" s="47">
        <v>0</v>
      </c>
      <c r="R9" s="52">
        <v>0</v>
      </c>
      <c r="S9" s="135">
        <v>0</v>
      </c>
      <c r="T9" s="136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2148.4</v>
      </c>
      <c r="P10" s="104">
        <v>0</v>
      </c>
      <c r="Q10" s="47">
        <v>0</v>
      </c>
      <c r="R10" s="53">
        <v>0</v>
      </c>
      <c r="S10" s="135">
        <v>0</v>
      </c>
      <c r="T10" s="136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2148.4</v>
      </c>
      <c r="P11" s="104">
        <v>0</v>
      </c>
      <c r="Q11" s="47">
        <v>0</v>
      </c>
      <c r="R11" s="53">
        <v>0</v>
      </c>
      <c r="S11" s="135">
        <v>5000</v>
      </c>
      <c r="T11" s="136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2148.4</v>
      </c>
      <c r="P12" s="104">
        <v>0</v>
      </c>
      <c r="Q12" s="47">
        <v>0</v>
      </c>
      <c r="R12" s="53">
        <v>0</v>
      </c>
      <c r="S12" s="135">
        <v>0</v>
      </c>
      <c r="T12" s="136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2148.4</v>
      </c>
      <c r="P13" s="104">
        <v>0</v>
      </c>
      <c r="Q13" s="47">
        <v>0</v>
      </c>
      <c r="R13" s="53">
        <v>0</v>
      </c>
      <c r="S13" s="135">
        <v>0</v>
      </c>
      <c r="T13" s="136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2148.4</v>
      </c>
      <c r="P14" s="104">
        <v>119.6</v>
      </c>
      <c r="Q14" s="47">
        <v>0</v>
      </c>
      <c r="R14" s="52">
        <v>0</v>
      </c>
      <c r="S14" s="135">
        <v>0</v>
      </c>
      <c r="T14" s="136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2148.4</v>
      </c>
      <c r="P15" s="104">
        <v>0</v>
      </c>
      <c r="Q15" s="47">
        <v>0</v>
      </c>
      <c r="R15" s="52">
        <v>0</v>
      </c>
      <c r="S15" s="135">
        <v>0</v>
      </c>
      <c r="T15" s="136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2148.4</v>
      </c>
      <c r="P16" s="104">
        <v>0</v>
      </c>
      <c r="Q16" s="47">
        <v>0</v>
      </c>
      <c r="R16" s="52">
        <v>0</v>
      </c>
      <c r="S16" s="135">
        <v>0</v>
      </c>
      <c r="T16" s="136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53.86</v>
      </c>
      <c r="L17" s="41">
        <v>2392.3</v>
      </c>
      <c r="M17" s="55">
        <v>3700</v>
      </c>
      <c r="N17" s="4">
        <f t="shared" si="1"/>
        <v>0.6465675675675676</v>
      </c>
      <c r="O17" s="2">
        <v>2148.4</v>
      </c>
      <c r="P17" s="104">
        <v>0</v>
      </c>
      <c r="Q17" s="47">
        <v>0</v>
      </c>
      <c r="R17" s="52">
        <v>0</v>
      </c>
      <c r="S17" s="135">
        <v>0</v>
      </c>
      <c r="T17" s="136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2148.4</v>
      </c>
      <c r="P18" s="104">
        <v>0</v>
      </c>
      <c r="Q18" s="47">
        <v>0</v>
      </c>
      <c r="R18" s="53">
        <v>0.2</v>
      </c>
      <c r="S18" s="135">
        <v>0</v>
      </c>
      <c r="T18" s="136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23.14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41.88</v>
      </c>
      <c r="L19" s="41">
        <v>2192</v>
      </c>
      <c r="M19" s="41">
        <v>3800</v>
      </c>
      <c r="N19" s="4">
        <f>L19/M19</f>
        <v>0.5768421052631579</v>
      </c>
      <c r="O19" s="2">
        <v>2148.4</v>
      </c>
      <c r="P19" s="104">
        <v>2.2</v>
      </c>
      <c r="Q19" s="47">
        <v>0</v>
      </c>
      <c r="R19" s="53">
        <v>20</v>
      </c>
      <c r="S19" s="135">
        <v>0</v>
      </c>
      <c r="T19" s="136"/>
      <c r="U19" s="34">
        <f t="shared" si="2"/>
        <v>22.2</v>
      </c>
    </row>
    <row r="20" spans="1:21" ht="12.75">
      <c r="A20" s="12">
        <v>42270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1800</v>
      </c>
      <c r="N20" s="4">
        <f t="shared" si="1"/>
        <v>0</v>
      </c>
      <c r="O20" s="2">
        <v>2148.4</v>
      </c>
      <c r="P20" s="104"/>
      <c r="Q20" s="47"/>
      <c r="R20" s="53"/>
      <c r="S20" s="135"/>
      <c r="T20" s="136"/>
      <c r="U20" s="34">
        <f t="shared" si="2"/>
        <v>0</v>
      </c>
    </row>
    <row r="21" spans="1:21" ht="12.75">
      <c r="A21" s="12">
        <v>42271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1650</v>
      </c>
      <c r="N21" s="4">
        <f t="shared" si="1"/>
        <v>0</v>
      </c>
      <c r="O21" s="2">
        <v>2148.4</v>
      </c>
      <c r="P21" s="46"/>
      <c r="Q21" s="52"/>
      <c r="R21" s="53"/>
      <c r="S21" s="135"/>
      <c r="T21" s="136"/>
      <c r="U21" s="34">
        <f t="shared" si="2"/>
        <v>0</v>
      </c>
    </row>
    <row r="22" spans="1:21" ht="12.75">
      <c r="A22" s="12">
        <v>42272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f>1900-570</f>
        <v>1330</v>
      </c>
      <c r="N22" s="4">
        <f t="shared" si="1"/>
        <v>0</v>
      </c>
      <c r="O22" s="2">
        <v>2148.4</v>
      </c>
      <c r="P22" s="46"/>
      <c r="Q22" s="52"/>
      <c r="R22" s="53"/>
      <c r="S22" s="135"/>
      <c r="T22" s="136"/>
      <c r="U22" s="34">
        <f t="shared" si="2"/>
        <v>0</v>
      </c>
    </row>
    <row r="23" spans="1:21" ht="12.75">
      <c r="A23" s="12">
        <v>42275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2148.4</v>
      </c>
      <c r="P23" s="46"/>
      <c r="Q23" s="52"/>
      <c r="R23" s="53"/>
      <c r="S23" s="135"/>
      <c r="T23" s="136"/>
      <c r="U23" s="34">
        <f t="shared" si="2"/>
        <v>0</v>
      </c>
    </row>
    <row r="24" spans="1:21" ht="12.75">
      <c r="A24" s="12">
        <v>42276</v>
      </c>
      <c r="B24" s="41"/>
      <c r="C24" s="96"/>
      <c r="D24" s="3"/>
      <c r="E24" s="41"/>
      <c r="F24" s="41"/>
      <c r="G24" s="3"/>
      <c r="H24" s="3"/>
      <c r="I24" s="3"/>
      <c r="J24" s="3"/>
      <c r="K24" s="41">
        <f t="shared" si="0"/>
        <v>0</v>
      </c>
      <c r="L24" s="41"/>
      <c r="M24" s="41">
        <f>3800+300</f>
        <v>4100</v>
      </c>
      <c r="N24" s="4">
        <f>L24/M24</f>
        <v>0</v>
      </c>
      <c r="O24" s="2">
        <v>2148.4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12">
        <v>42277</v>
      </c>
      <c r="B25" s="41"/>
      <c r="C25" s="96"/>
      <c r="D25" s="3"/>
      <c r="E25" s="3"/>
      <c r="F25" s="41"/>
      <c r="G25" s="3"/>
      <c r="H25" s="3"/>
      <c r="I25" s="3"/>
      <c r="J25" s="3"/>
      <c r="K25" s="41">
        <f t="shared" si="0"/>
        <v>0</v>
      </c>
      <c r="L25" s="41"/>
      <c r="M25" s="41">
        <f>3200-1.5</f>
        <v>3198.5</v>
      </c>
      <c r="N25" s="4">
        <f t="shared" si="1"/>
        <v>0</v>
      </c>
      <c r="O25" s="2">
        <v>2148.4</v>
      </c>
      <c r="P25" s="46"/>
      <c r="Q25" s="52"/>
      <c r="R25" s="53"/>
      <c r="S25" s="135"/>
      <c r="T25" s="136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21237.280000000002</v>
      </c>
      <c r="C26" s="99">
        <f t="shared" si="3"/>
        <v>1008.8899999999999</v>
      </c>
      <c r="D26" s="99">
        <f t="shared" si="3"/>
        <v>349.15</v>
      </c>
      <c r="E26" s="99">
        <f t="shared" si="3"/>
        <v>2381.56</v>
      </c>
      <c r="F26" s="99">
        <f t="shared" si="3"/>
        <v>3098.9999999999995</v>
      </c>
      <c r="G26" s="99">
        <f t="shared" si="3"/>
        <v>4.6000000000000005</v>
      </c>
      <c r="H26" s="99">
        <f t="shared" si="3"/>
        <v>370.64</v>
      </c>
      <c r="I26" s="100">
        <f t="shared" si="3"/>
        <v>920.1999999999999</v>
      </c>
      <c r="J26" s="100">
        <f t="shared" si="3"/>
        <v>208.49999999999997</v>
      </c>
      <c r="K26" s="42">
        <f t="shared" si="3"/>
        <v>4794.010000000002</v>
      </c>
      <c r="L26" s="42">
        <f t="shared" si="3"/>
        <v>34373.829999999994</v>
      </c>
      <c r="M26" s="42">
        <f t="shared" si="3"/>
        <v>56768.5</v>
      </c>
      <c r="N26" s="14">
        <f t="shared" si="1"/>
        <v>0.6055088649515135</v>
      </c>
      <c r="O26" s="2"/>
      <c r="P26" s="89">
        <f>SUM(P4:P25)</f>
        <v>191.83999999999997</v>
      </c>
      <c r="Q26" s="89">
        <f>SUM(Q4:Q25)</f>
        <v>0</v>
      </c>
      <c r="R26" s="89">
        <f>SUM(R4:R25)</f>
        <v>20.44</v>
      </c>
      <c r="S26" s="133">
        <f>SUM(S4:S25)</f>
        <v>15000</v>
      </c>
      <c r="T26" s="134"/>
      <c r="U26" s="89">
        <f>P26+Q26+S26+R26+T26</f>
        <v>15212.28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 t="s">
        <v>37</v>
      </c>
      <c r="Q29" s="115"/>
      <c r="R29" s="115"/>
      <c r="S29" s="115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7" t="s">
        <v>31</v>
      </c>
      <c r="Q30" s="117"/>
      <c r="R30" s="117"/>
      <c r="S30" s="117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08">
        <v>42270</v>
      </c>
      <c r="Q31" s="118">
        <v>1851.98359</v>
      </c>
      <c r="R31" s="118"/>
      <c r="S31" s="118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09"/>
      <c r="Q32" s="118"/>
      <c r="R32" s="118"/>
      <c r="S32" s="118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2" t="s">
        <v>70</v>
      </c>
      <c r="R34" s="113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07" t="s">
        <v>47</v>
      </c>
      <c r="R35" s="10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 t="s">
        <v>32</v>
      </c>
      <c r="Q39" s="115"/>
      <c r="R39" s="115"/>
      <c r="S39" s="115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 t="s">
        <v>33</v>
      </c>
      <c r="Q40" s="116"/>
      <c r="R40" s="116"/>
      <c r="S40" s="116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08">
        <v>42270</v>
      </c>
      <c r="Q41" s="114">
        <v>170432.82662</v>
      </c>
      <c r="R41" s="114"/>
      <c r="S41" s="114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09"/>
      <c r="Q42" s="114"/>
      <c r="R42" s="114"/>
      <c r="S42" s="114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2015-09-21T12:05:28Z</cp:lastPrinted>
  <dcterms:created xsi:type="dcterms:W3CDTF">2006-11-30T08:16:02Z</dcterms:created>
  <dcterms:modified xsi:type="dcterms:W3CDTF">2015-09-23T08:17:21Z</dcterms:modified>
  <cp:category/>
  <cp:version/>
  <cp:contentType/>
  <cp:contentStatus/>
</cp:coreProperties>
</file>